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376" windowHeight="12816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7" i="1"/>
  <c r="I28"/>
  <c r="I32"/>
  <c r="I36"/>
  <c r="I44"/>
  <c r="I16"/>
  <c r="I46"/>
  <c r="B16"/>
  <c r="B44"/>
  <c r="B46"/>
  <c r="F16"/>
  <c r="F28"/>
  <c r="F32"/>
  <c r="F36"/>
  <c r="F44"/>
  <c r="F46"/>
</calcChain>
</file>

<file path=xl/sharedStrings.xml><?xml version="1.0" encoding="utf-8"?>
<sst xmlns="http://schemas.openxmlformats.org/spreadsheetml/2006/main" count="69" uniqueCount="54">
  <si>
    <t>RECEIPTS</t>
  </si>
  <si>
    <t>Interest</t>
  </si>
  <si>
    <t>Lettings</t>
  </si>
  <si>
    <t>Away weekend – nett</t>
  </si>
  <si>
    <t>Sundry</t>
  </si>
  <si>
    <t xml:space="preserve">  TOTAL</t>
  </si>
  <si>
    <t>PAYMENTS</t>
  </si>
  <si>
    <t>Circuit Assessment</t>
  </si>
  <si>
    <t xml:space="preserve">Repairs &amp; Renewals </t>
  </si>
  <si>
    <t>Light/heat/cleaning</t>
  </si>
  <si>
    <t>Insurance/Licences/Biffa</t>
  </si>
  <si>
    <t>Youth/Sunday Club</t>
  </si>
  <si>
    <t>Organists</t>
  </si>
  <si>
    <t xml:space="preserve">Away weekend </t>
  </si>
  <si>
    <t>Cliff College mission</t>
  </si>
  <si>
    <t>Benevolence Fund</t>
  </si>
  <si>
    <t>TOTAL</t>
  </si>
  <si>
    <t xml:space="preserve">Sunday coffee                                                                                        </t>
  </si>
  <si>
    <t xml:space="preserve"> </t>
  </si>
  <si>
    <t xml:space="preserve">                                                                                                          </t>
  </si>
  <si>
    <t>Collections</t>
  </si>
  <si>
    <t>Donations</t>
  </si>
  <si>
    <t>Gas</t>
  </si>
  <si>
    <t>Electricity</t>
  </si>
  <si>
    <t>Insurance</t>
  </si>
  <si>
    <t>Biffa Waste Disposal</t>
  </si>
  <si>
    <t>HATFIELD ROAD METHODIST CHURCH</t>
  </si>
  <si>
    <t>Water Rates</t>
  </si>
  <si>
    <t>1/9/14 -  31/8/15</t>
  </si>
  <si>
    <t xml:space="preserve">Philip Eaton  Church Treasurer </t>
  </si>
  <si>
    <t>Stationery/paper/copying (net of users payments)</t>
  </si>
  <si>
    <t>SURPLUS OF INCOME OVER EXPENDITURE</t>
  </si>
  <si>
    <t>BUDGET</t>
  </si>
  <si>
    <t>1/9/15 - 31/8/16</t>
  </si>
  <si>
    <t xml:space="preserve"> (incl Gift Aid £11,552)</t>
  </si>
  <si>
    <t>6.   Collections include two services where all monies were set aside for charities</t>
  </si>
  <si>
    <t>Notes and comments on the figures:</t>
  </si>
  <si>
    <t>(incl Gift Aid)</t>
  </si>
  <si>
    <t>Stationery/copying  (net of users payments)</t>
  </si>
  <si>
    <t>Bible notes  (net of users payments)</t>
  </si>
  <si>
    <t>2014/15 RECEIPTS &amp; PAYMENTS (£) - AUDITED TOTALS</t>
  </si>
  <si>
    <t>2015/16 - TO END OF YEAR, &amp; BUDGET 2015-16 UNAUDITED FIGURES</t>
  </si>
  <si>
    <t>Cleaning Materials</t>
  </si>
  <si>
    <t>Cleaning staff costs</t>
  </si>
  <si>
    <t>Licences &amp; subscriptions</t>
  </si>
  <si>
    <t>5.   The Circuit Assessment is £48,500 for the year 2016-17.</t>
  </si>
  <si>
    <r>
      <t xml:space="preserve">2.   The bank balances held at 31/8/2016 were </t>
    </r>
    <r>
      <rPr>
        <i/>
        <sz val="12"/>
        <color theme="1"/>
        <rFont val="Calibri"/>
        <scheme val="minor"/>
      </rPr>
      <t>£128,654</t>
    </r>
    <r>
      <rPr>
        <sz val="12"/>
        <color theme="1"/>
        <rFont val="Calibri"/>
        <family val="2"/>
        <scheme val="minor"/>
      </rPr>
      <t xml:space="preserve">  (2014/15 £70,232).</t>
    </r>
  </si>
  <si>
    <t>7.   No details are yet known for the amount &amp; payment date for our gift aid reimbursement.</t>
  </si>
  <si>
    <t xml:space="preserve">1.   For the year to date it has cost £6265 per month to run the church, amounting to £53.54 </t>
  </si>
  <si>
    <t xml:space="preserve">      per member (117 members)</t>
  </si>
  <si>
    <t xml:space="preserve">3.   The Church's reserves policy is to hold a sum equal to 6 months' normal expenditure, </t>
  </si>
  <si>
    <t xml:space="preserve">      which on the 2015/16 figures is £37,587</t>
  </si>
  <si>
    <t xml:space="preserve">4.   The balance held at 31/8/2016 for charities was £588.85 . This is for the Gambian </t>
  </si>
  <si>
    <t xml:space="preserve">      collection for World Mission for which outward payment details are awaited.</t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</si>
</sst>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family val="2"/>
      <scheme val="minor"/>
    </font>
    <font>
      <sz val="12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scheme val="minor"/>
    </font>
    <font>
      <i/>
      <sz val="12"/>
      <color theme="1"/>
      <name val="Calibri"/>
      <scheme val="minor"/>
    </font>
    <font>
      <u/>
      <sz val="12"/>
      <color theme="1"/>
      <name val="Calibri"/>
      <scheme val="minor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3" fontId="0" fillId="0" borderId="0" xfId="0" applyNumberFormat="1"/>
    <xf numFmtId="3" fontId="1" fillId="0" borderId="0" xfId="0" applyNumberFormat="1" applyFont="1" applyAlignment="1">
      <alignment vertical="center"/>
    </xf>
    <xf numFmtId="0" fontId="5" fillId="0" borderId="0" xfId="0" applyFont="1"/>
    <xf numFmtId="3" fontId="8" fillId="0" borderId="0" xfId="0" applyNumberFormat="1" applyFont="1"/>
    <xf numFmtId="0" fontId="0" fillId="0" borderId="0" xfId="0" applyFont="1"/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3" fontId="0" fillId="0" borderId="0" xfId="0" applyNumberFormat="1" applyFont="1"/>
    <xf numFmtId="14" fontId="0" fillId="0" borderId="0" xfId="0" applyNumberFormat="1" applyFont="1" applyAlignment="1">
      <alignment horizontal="left"/>
    </xf>
    <xf numFmtId="0" fontId="0" fillId="0" borderId="3" xfId="0" applyFont="1" applyBorder="1"/>
    <xf numFmtId="0" fontId="7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wrapText="1"/>
    </xf>
    <xf numFmtId="0" fontId="0" fillId="0" borderId="4" xfId="0" applyFont="1" applyBorder="1"/>
    <xf numFmtId="3" fontId="0" fillId="0" borderId="4" xfId="0" applyNumberFormat="1" applyFont="1" applyBorder="1"/>
    <xf numFmtId="3" fontId="0" fillId="0" borderId="3" xfId="0" applyNumberFormat="1" applyFont="1" applyBorder="1"/>
    <xf numFmtId="0" fontId="0" fillId="0" borderId="5" xfId="0" applyFont="1" applyBorder="1"/>
    <xf numFmtId="3" fontId="0" fillId="0" borderId="6" xfId="0" applyNumberFormat="1" applyFont="1" applyBorder="1"/>
    <xf numFmtId="0" fontId="7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7" fillId="0" borderId="3" xfId="0" applyFont="1" applyBorder="1"/>
    <xf numFmtId="3" fontId="0" fillId="0" borderId="5" xfId="0" applyNumberFormat="1" applyFont="1" applyBorder="1"/>
    <xf numFmtId="0" fontId="0" fillId="0" borderId="6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Border="1"/>
    <xf numFmtId="1" fontId="7" fillId="0" borderId="3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 applyAlignment="1"/>
    <xf numFmtId="1" fontId="0" fillId="0" borderId="4" xfId="0" applyNumberFormat="1" applyFont="1" applyBorder="1"/>
    <xf numFmtId="1" fontId="0" fillId="0" borderId="6" xfId="0" applyNumberFormat="1" applyFont="1" applyBorder="1"/>
    <xf numFmtId="1" fontId="0" fillId="0" borderId="7" xfId="0" applyNumberFormat="1" applyFont="1" applyBorder="1"/>
    <xf numFmtId="1" fontId="0" fillId="0" borderId="9" xfId="0" applyNumberFormat="1" applyFont="1" applyBorder="1"/>
    <xf numFmtId="0" fontId="0" fillId="0" borderId="0" xfId="0" applyFont="1" applyBorder="1" applyAlignment="1">
      <alignment wrapText="1"/>
    </xf>
    <xf numFmtId="3" fontId="0" fillId="0" borderId="0" xfId="0" applyNumberFormat="1" applyFont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61"/>
  <sheetViews>
    <sheetView tabSelected="1" topLeftCell="A46" zoomScaleNormal="100" zoomScalePageLayoutView="200" workbookViewId="0">
      <selection activeCell="A36" sqref="A36"/>
    </sheetView>
  </sheetViews>
  <sheetFormatPr defaultColWidth="11.19921875" defaultRowHeight="15.6"/>
  <cols>
    <col min="1" max="1" width="36.19921875" customWidth="1"/>
    <col min="2" max="2" width="7" customWidth="1"/>
    <col min="3" max="3" width="8" customWidth="1"/>
    <col min="4" max="4" width="3" customWidth="1"/>
    <col min="5" max="5" width="7.19921875" customWidth="1"/>
    <col min="6" max="6" width="7.5" customWidth="1"/>
    <col min="7" max="7" width="4.19921875" bestFit="1" customWidth="1"/>
    <col min="8" max="8" width="8.796875" customWidth="1"/>
    <col min="9" max="9" width="6.69921875" customWidth="1"/>
    <col min="10" max="10" width="5.796875" bestFit="1" customWidth="1"/>
    <col min="11" max="12" width="6.796875" bestFit="1" customWidth="1"/>
    <col min="13" max="13" width="7.19921875" bestFit="1" customWidth="1"/>
  </cols>
  <sheetData>
    <row r="1" spans="1:12" ht="18">
      <c r="A1" s="4" t="s">
        <v>26</v>
      </c>
      <c r="B1" s="4"/>
      <c r="C1" s="4"/>
      <c r="D1" s="4"/>
    </row>
    <row r="2" spans="1:12" s="6" customFormat="1">
      <c r="A2" s="6" t="s">
        <v>40</v>
      </c>
    </row>
    <row r="3" spans="1:12" s="6" customFormat="1">
      <c r="A3" s="6" t="s">
        <v>41</v>
      </c>
    </row>
    <row r="4" spans="1:12">
      <c r="A4" s="6"/>
      <c r="B4" s="6"/>
      <c r="C4" s="6"/>
      <c r="D4" s="6"/>
      <c r="E4" s="6"/>
      <c r="F4" s="6"/>
      <c r="G4" s="6"/>
      <c r="H4" s="26" t="s">
        <v>32</v>
      </c>
      <c r="I4" s="27"/>
      <c r="J4" s="28"/>
      <c r="K4" s="6"/>
    </row>
    <row r="5" spans="1:12">
      <c r="A5" s="6"/>
      <c r="B5" s="39" t="s">
        <v>28</v>
      </c>
      <c r="C5" s="40"/>
      <c r="D5" s="6"/>
      <c r="E5" s="39" t="s">
        <v>33</v>
      </c>
      <c r="F5" s="40"/>
      <c r="G5" s="6"/>
      <c r="H5" s="41" t="s">
        <v>33</v>
      </c>
      <c r="I5" s="42"/>
      <c r="J5" s="32"/>
      <c r="K5" s="6"/>
    </row>
    <row r="6" spans="1:12">
      <c r="A6" s="7" t="s">
        <v>0</v>
      </c>
      <c r="B6" s="12"/>
      <c r="C6" s="13"/>
      <c r="D6" s="7"/>
      <c r="E6" s="21"/>
      <c r="F6" s="16"/>
      <c r="G6" s="6"/>
      <c r="H6" s="12"/>
      <c r="I6" s="16"/>
      <c r="J6" s="28"/>
      <c r="K6" s="6"/>
    </row>
    <row r="7" spans="1:12" ht="37.049999999999997" customHeight="1">
      <c r="A7" s="8"/>
      <c r="B7" s="12"/>
      <c r="C7" s="14"/>
      <c r="D7" s="8"/>
      <c r="E7" s="22"/>
      <c r="F7" s="16"/>
      <c r="G7" s="6"/>
      <c r="H7" s="12"/>
      <c r="I7" s="16"/>
      <c r="J7" s="28"/>
      <c r="K7" s="6"/>
    </row>
    <row r="8" spans="1:12" ht="46.95" customHeight="1">
      <c r="A8" s="8" t="s">
        <v>20</v>
      </c>
      <c r="B8" s="12">
        <v>61487</v>
      </c>
      <c r="C8" s="15" t="s">
        <v>34</v>
      </c>
      <c r="D8" s="9"/>
      <c r="E8" s="12"/>
      <c r="F8" s="16">
        <v>49298</v>
      </c>
      <c r="G8" s="6"/>
      <c r="H8" s="12"/>
      <c r="I8" s="16">
        <v>59310</v>
      </c>
      <c r="J8" s="37" t="s">
        <v>37</v>
      </c>
      <c r="K8" s="6"/>
    </row>
    <row r="9" spans="1:12">
      <c r="A9" s="8" t="s">
        <v>1</v>
      </c>
      <c r="B9" s="12">
        <v>302</v>
      </c>
      <c r="C9" s="14"/>
      <c r="D9" s="8"/>
      <c r="E9" s="12"/>
      <c r="F9" s="16">
        <v>438</v>
      </c>
      <c r="G9" s="6" t="s">
        <v>18</v>
      </c>
      <c r="H9" s="12"/>
      <c r="I9" s="16">
        <v>387</v>
      </c>
      <c r="J9" s="28"/>
      <c r="K9" s="6"/>
    </row>
    <row r="10" spans="1:12">
      <c r="A10" s="8" t="s">
        <v>2</v>
      </c>
      <c r="B10" s="12">
        <v>9862</v>
      </c>
      <c r="C10" s="14"/>
      <c r="D10" s="8"/>
      <c r="E10" s="12"/>
      <c r="F10" s="16">
        <v>7704</v>
      </c>
      <c r="G10" s="6"/>
      <c r="H10" s="12"/>
      <c r="I10" s="16">
        <v>7545</v>
      </c>
      <c r="J10" s="28"/>
      <c r="K10" s="6"/>
    </row>
    <row r="11" spans="1:12">
      <c r="A11" s="8" t="s">
        <v>21</v>
      </c>
      <c r="B11" s="12">
        <v>3330</v>
      </c>
      <c r="C11" s="14"/>
      <c r="D11" s="8"/>
      <c r="E11" s="12"/>
      <c r="F11" s="16">
        <v>64475</v>
      </c>
      <c r="G11" s="6"/>
      <c r="H11" s="12"/>
      <c r="I11" s="16">
        <v>37500</v>
      </c>
      <c r="J11" s="28"/>
      <c r="K11" s="6"/>
    </row>
    <row r="12" spans="1:12">
      <c r="A12" s="8" t="s">
        <v>3</v>
      </c>
      <c r="B12" s="12">
        <v>8850</v>
      </c>
      <c r="C12" s="14"/>
      <c r="D12" s="8"/>
      <c r="E12" s="12"/>
      <c r="F12" s="16">
        <v>0</v>
      </c>
      <c r="G12" s="6"/>
      <c r="H12" s="12"/>
      <c r="I12" s="16">
        <v>0</v>
      </c>
      <c r="J12" s="28"/>
      <c r="K12" s="6"/>
    </row>
    <row r="13" spans="1:12">
      <c r="A13" s="8" t="s">
        <v>17</v>
      </c>
      <c r="B13" s="12">
        <v>370</v>
      </c>
      <c r="C13" s="14"/>
      <c r="D13" s="8"/>
      <c r="E13" s="12"/>
      <c r="F13" s="16">
        <v>401</v>
      </c>
      <c r="G13" s="6"/>
      <c r="H13" s="12"/>
      <c r="I13" s="33">
        <v>398</v>
      </c>
      <c r="J13" s="28"/>
      <c r="K13" s="6"/>
    </row>
    <row r="14" spans="1:12">
      <c r="A14" s="8" t="s">
        <v>4</v>
      </c>
      <c r="B14" s="12">
        <v>733</v>
      </c>
      <c r="C14" s="14"/>
      <c r="D14" s="8"/>
      <c r="E14" s="12"/>
      <c r="F14" s="16">
        <v>9</v>
      </c>
      <c r="G14" s="6"/>
      <c r="H14" s="12"/>
      <c r="I14" s="16">
        <v>50</v>
      </c>
      <c r="J14" s="28"/>
      <c r="K14" s="6"/>
    </row>
    <row r="15" spans="1:12">
      <c r="A15" s="14" t="s">
        <v>19</v>
      </c>
      <c r="B15" s="23"/>
      <c r="C15" s="14"/>
      <c r="D15" s="8"/>
      <c r="E15" s="12"/>
      <c r="F15" s="16"/>
      <c r="G15" s="6"/>
      <c r="H15" s="12"/>
      <c r="I15" s="16"/>
      <c r="J15" s="28"/>
      <c r="K15" s="6"/>
    </row>
    <row r="16" spans="1:12" ht="16.2" thickBot="1">
      <c r="A16" s="8" t="s">
        <v>5</v>
      </c>
      <c r="B16" s="31">
        <f>SUM(B8:B14)</f>
        <v>84934</v>
      </c>
      <c r="C16" s="14"/>
      <c r="D16" s="8"/>
      <c r="E16" s="12"/>
      <c r="F16" s="30">
        <f t="shared" ref="F16" si="0">SUM(F8:F14)</f>
        <v>122325</v>
      </c>
      <c r="G16" s="6" t="s">
        <v>18</v>
      </c>
      <c r="H16" s="12"/>
      <c r="I16" s="35">
        <f>SUM(I8:I14)</f>
        <v>105190</v>
      </c>
      <c r="J16" s="28"/>
      <c r="K16" s="6"/>
      <c r="L16" s="3" t="s">
        <v>18</v>
      </c>
    </row>
    <row r="17" spans="1:13" ht="16.2" thickTop="1">
      <c r="A17" s="6"/>
      <c r="B17" s="12"/>
      <c r="C17" s="16"/>
      <c r="D17" s="6"/>
      <c r="E17" s="12"/>
      <c r="F17" s="16"/>
      <c r="G17" s="6"/>
      <c r="H17" s="12"/>
      <c r="I17" s="16"/>
      <c r="J17" s="28"/>
      <c r="K17" s="6"/>
      <c r="M17" s="1" t="s">
        <v>18</v>
      </c>
    </row>
    <row r="18" spans="1:13">
      <c r="A18" s="8"/>
      <c r="B18" s="12"/>
      <c r="C18" s="14"/>
      <c r="D18" s="8"/>
      <c r="E18" s="12"/>
      <c r="F18" s="16"/>
      <c r="G18" s="6"/>
      <c r="H18" s="12"/>
      <c r="I18" s="16"/>
      <c r="J18" s="28"/>
      <c r="K18" s="6"/>
    </row>
    <row r="19" spans="1:13">
      <c r="A19" s="7" t="s">
        <v>6</v>
      </c>
      <c r="B19" s="12"/>
      <c r="C19" s="13"/>
      <c r="D19" s="7"/>
      <c r="E19" s="12"/>
      <c r="F19" s="16"/>
      <c r="G19" s="6"/>
      <c r="H19" s="12"/>
      <c r="I19" s="16"/>
      <c r="J19" s="28"/>
      <c r="K19" s="6"/>
    </row>
    <row r="20" spans="1:13">
      <c r="A20" s="8"/>
      <c r="B20" s="12"/>
      <c r="C20" s="14"/>
      <c r="D20" s="8"/>
      <c r="E20" s="12"/>
      <c r="F20" s="16"/>
      <c r="G20" s="6"/>
      <c r="H20" s="12"/>
      <c r="I20" s="16"/>
      <c r="J20" s="28"/>
      <c r="K20" s="6"/>
    </row>
    <row r="21" spans="1:13">
      <c r="A21" s="10" t="s">
        <v>7</v>
      </c>
      <c r="B21" s="12">
        <v>45075</v>
      </c>
      <c r="C21" s="17"/>
      <c r="D21" s="10"/>
      <c r="E21" s="12"/>
      <c r="F21" s="16">
        <v>46117</v>
      </c>
      <c r="G21" s="6"/>
      <c r="H21" s="12"/>
      <c r="I21" s="16">
        <v>45900</v>
      </c>
      <c r="J21" s="28"/>
      <c r="K21" s="6"/>
    </row>
    <row r="22" spans="1:13">
      <c r="A22" s="10" t="s">
        <v>8</v>
      </c>
      <c r="B22" s="12">
        <v>2689</v>
      </c>
      <c r="C22" s="17"/>
      <c r="D22" s="10"/>
      <c r="E22" s="12"/>
      <c r="F22" s="16">
        <v>5970</v>
      </c>
      <c r="G22" s="6"/>
      <c r="H22" s="12"/>
      <c r="I22" s="16">
        <v>10000</v>
      </c>
      <c r="J22" s="28"/>
      <c r="K22" s="6"/>
    </row>
    <row r="23" spans="1:13">
      <c r="A23" s="10" t="s">
        <v>22</v>
      </c>
      <c r="B23" s="12"/>
      <c r="C23" s="17"/>
      <c r="D23" s="10"/>
      <c r="E23" s="12">
        <v>2793</v>
      </c>
      <c r="F23" s="16"/>
      <c r="G23" s="6"/>
      <c r="H23" s="12">
        <v>2500</v>
      </c>
      <c r="I23" s="16"/>
      <c r="J23" s="28"/>
      <c r="K23" s="6"/>
    </row>
    <row r="24" spans="1:13">
      <c r="A24" s="10" t="s">
        <v>23</v>
      </c>
      <c r="B24" s="12"/>
      <c r="C24" s="17"/>
      <c r="D24" s="10"/>
      <c r="E24" s="12">
        <v>2108</v>
      </c>
      <c r="F24" s="16"/>
      <c r="G24" s="6"/>
      <c r="H24" s="12">
        <v>2058</v>
      </c>
      <c r="I24" s="16"/>
      <c r="J24" s="28"/>
      <c r="K24" s="6"/>
    </row>
    <row r="25" spans="1:13">
      <c r="A25" s="10" t="s">
        <v>27</v>
      </c>
      <c r="B25" s="12"/>
      <c r="C25" s="17"/>
      <c r="D25" s="10"/>
      <c r="E25" s="12">
        <v>176</v>
      </c>
      <c r="F25" s="16"/>
      <c r="G25" s="6"/>
      <c r="H25" s="12">
        <v>86</v>
      </c>
      <c r="I25" s="16"/>
      <c r="J25" s="28"/>
      <c r="K25" s="6"/>
    </row>
    <row r="26" spans="1:13">
      <c r="A26" s="10" t="s">
        <v>42</v>
      </c>
      <c r="B26" s="12"/>
      <c r="C26" s="17"/>
      <c r="D26" s="10"/>
      <c r="E26" s="12">
        <v>223</v>
      </c>
      <c r="F26" s="16"/>
      <c r="G26" s="6"/>
      <c r="H26" s="12">
        <v>206</v>
      </c>
      <c r="I26" s="16"/>
      <c r="J26" s="28"/>
      <c r="K26" s="6"/>
    </row>
    <row r="27" spans="1:13">
      <c r="A27" s="10" t="s">
        <v>43</v>
      </c>
      <c r="B27" s="12"/>
      <c r="C27" s="17"/>
      <c r="D27" s="10"/>
      <c r="E27" s="23">
        <v>5346</v>
      </c>
      <c r="F27" s="16"/>
      <c r="G27" s="6"/>
      <c r="H27" s="29">
        <v>4500</v>
      </c>
      <c r="I27" s="16"/>
      <c r="J27" s="28"/>
      <c r="K27" s="6"/>
    </row>
    <row r="28" spans="1:13">
      <c r="A28" s="10" t="s">
        <v>9</v>
      </c>
      <c r="B28" s="12">
        <v>10001</v>
      </c>
      <c r="C28" s="17"/>
      <c r="D28" s="10"/>
      <c r="E28" s="12"/>
      <c r="F28" s="16">
        <f>SUM(E23:E27)</f>
        <v>10646</v>
      </c>
      <c r="G28" s="6"/>
      <c r="H28" s="12"/>
      <c r="I28" s="33">
        <f>SUM(H23:H27)</f>
        <v>9350</v>
      </c>
      <c r="J28" s="28"/>
      <c r="K28" s="6"/>
    </row>
    <row r="29" spans="1:13">
      <c r="A29" s="10" t="s">
        <v>24</v>
      </c>
      <c r="B29" s="12"/>
      <c r="C29" s="17"/>
      <c r="D29" s="10"/>
      <c r="E29" s="12">
        <v>2478</v>
      </c>
      <c r="F29" s="16"/>
      <c r="G29" s="6"/>
      <c r="H29" s="12">
        <v>2478</v>
      </c>
      <c r="I29" s="16"/>
      <c r="J29" s="28"/>
      <c r="K29" s="6"/>
    </row>
    <row r="30" spans="1:13">
      <c r="A30" s="10" t="s">
        <v>44</v>
      </c>
      <c r="B30" s="12"/>
      <c r="C30" s="17"/>
      <c r="D30" s="10"/>
      <c r="E30" s="12">
        <v>15</v>
      </c>
      <c r="F30" s="16"/>
      <c r="G30" s="6"/>
      <c r="H30" s="12">
        <v>100</v>
      </c>
      <c r="I30" s="16"/>
      <c r="J30" s="28"/>
      <c r="K30" s="6"/>
    </row>
    <row r="31" spans="1:13">
      <c r="A31" s="10" t="s">
        <v>25</v>
      </c>
      <c r="B31" s="12"/>
      <c r="C31" s="17"/>
      <c r="D31" s="10"/>
      <c r="E31" s="23">
        <v>1531</v>
      </c>
      <c r="F31" s="16"/>
      <c r="G31" s="6"/>
      <c r="H31" s="23">
        <v>1800</v>
      </c>
      <c r="I31" s="16"/>
      <c r="J31" s="28"/>
      <c r="K31" s="6"/>
    </row>
    <row r="32" spans="1:13">
      <c r="A32" s="10" t="s">
        <v>10</v>
      </c>
      <c r="B32" s="12">
        <v>3609</v>
      </c>
      <c r="C32" s="17"/>
      <c r="D32" s="10"/>
      <c r="E32" s="12"/>
      <c r="F32" s="16">
        <f>SUM(E29:E31)</f>
        <v>4024</v>
      </c>
      <c r="G32" s="6"/>
      <c r="H32" s="12"/>
      <c r="I32" s="16">
        <f>SUM(H29:H31)</f>
        <v>4378</v>
      </c>
      <c r="J32" s="28"/>
      <c r="K32" s="6"/>
    </row>
    <row r="33" spans="1:13">
      <c r="A33" s="10" t="s">
        <v>11</v>
      </c>
      <c r="B33" s="12">
        <v>187</v>
      </c>
      <c r="C33" s="17"/>
      <c r="D33" s="10"/>
      <c r="E33" s="12"/>
      <c r="F33" s="16">
        <v>373</v>
      </c>
      <c r="G33" s="6"/>
      <c r="H33" s="12"/>
      <c r="I33" s="16">
        <v>550</v>
      </c>
      <c r="J33" s="28"/>
      <c r="K33" s="6"/>
    </row>
    <row r="34" spans="1:13">
      <c r="A34" s="10" t="s">
        <v>38</v>
      </c>
      <c r="B34" s="12" t="s">
        <v>18</v>
      </c>
      <c r="C34" s="17"/>
      <c r="D34" s="10"/>
      <c r="E34" s="12">
        <v>321</v>
      </c>
      <c r="F34" s="16"/>
      <c r="G34" s="6"/>
      <c r="H34" s="12">
        <v>420</v>
      </c>
      <c r="I34" s="16"/>
      <c r="J34" s="28"/>
      <c r="K34" s="6"/>
    </row>
    <row r="35" spans="1:13">
      <c r="A35" s="10" t="s">
        <v>39</v>
      </c>
      <c r="B35" s="12"/>
      <c r="C35" s="17"/>
      <c r="D35" s="10"/>
      <c r="E35" s="23">
        <v>503</v>
      </c>
      <c r="F35" s="16"/>
      <c r="G35" s="6"/>
      <c r="H35" s="23">
        <v>500</v>
      </c>
      <c r="I35" s="16"/>
      <c r="J35" s="28"/>
      <c r="K35" s="6"/>
    </row>
    <row r="36" spans="1:13" ht="31.2">
      <c r="A36" s="38" t="s">
        <v>30</v>
      </c>
      <c r="B36" s="12">
        <v>647</v>
      </c>
      <c r="C36" s="17"/>
      <c r="D36" s="10"/>
      <c r="E36" s="12"/>
      <c r="F36" s="16">
        <f>E34+E35</f>
        <v>824</v>
      </c>
      <c r="G36" s="6"/>
      <c r="H36" s="12"/>
      <c r="I36" s="16">
        <f>SUM(H34:H35)</f>
        <v>920</v>
      </c>
      <c r="J36" s="28"/>
      <c r="K36" s="6"/>
    </row>
    <row r="37" spans="1:13">
      <c r="A37" s="10" t="s">
        <v>12</v>
      </c>
      <c r="B37" s="12">
        <v>425</v>
      </c>
      <c r="C37" s="17"/>
      <c r="D37" s="10"/>
      <c r="E37" s="12"/>
      <c r="F37" s="16">
        <v>625</v>
      </c>
      <c r="G37" s="6"/>
      <c r="H37" s="12"/>
      <c r="I37" s="33">
        <f>F37*1.5</f>
        <v>937.5</v>
      </c>
      <c r="J37" s="28"/>
      <c r="K37" s="6"/>
    </row>
    <row r="38" spans="1:13">
      <c r="A38" s="10" t="s">
        <v>21</v>
      </c>
      <c r="B38" s="12">
        <v>35</v>
      </c>
      <c r="C38" s="17"/>
      <c r="D38" s="10"/>
      <c r="E38" s="12"/>
      <c r="F38" s="16">
        <v>6157</v>
      </c>
      <c r="G38" s="6"/>
      <c r="H38" s="12"/>
      <c r="I38" s="16">
        <v>4000</v>
      </c>
      <c r="J38" s="28"/>
      <c r="K38" s="6"/>
    </row>
    <row r="39" spans="1:13">
      <c r="A39" s="10" t="s">
        <v>13</v>
      </c>
      <c r="B39" s="12">
        <v>4850</v>
      </c>
      <c r="C39" s="17"/>
      <c r="D39" s="10"/>
      <c r="E39" s="12"/>
      <c r="F39" s="16">
        <v>0</v>
      </c>
      <c r="G39" s="6"/>
      <c r="H39" s="12"/>
      <c r="I39" s="16">
        <v>0</v>
      </c>
      <c r="J39" s="28"/>
      <c r="K39" s="6"/>
    </row>
    <row r="40" spans="1:13">
      <c r="A40" s="10" t="s">
        <v>14</v>
      </c>
      <c r="B40" s="12">
        <v>474</v>
      </c>
      <c r="C40" s="17"/>
      <c r="D40" s="10"/>
      <c r="E40" s="12"/>
      <c r="F40" s="16">
        <v>0</v>
      </c>
      <c r="G40" s="6"/>
      <c r="H40" s="12"/>
      <c r="I40" s="16">
        <v>0</v>
      </c>
      <c r="J40" s="28"/>
      <c r="K40" s="6"/>
    </row>
    <row r="41" spans="1:13">
      <c r="A41" s="10" t="s">
        <v>15</v>
      </c>
      <c r="B41" s="12">
        <v>250</v>
      </c>
      <c r="C41" s="17"/>
      <c r="D41" s="10"/>
      <c r="E41" s="12"/>
      <c r="F41" s="16">
        <v>162</v>
      </c>
      <c r="G41" s="6"/>
      <c r="H41" s="12"/>
      <c r="I41" s="16">
        <v>0</v>
      </c>
      <c r="J41" s="28"/>
      <c r="K41" s="6"/>
    </row>
    <row r="42" spans="1:13">
      <c r="A42" s="10" t="s">
        <v>4</v>
      </c>
      <c r="B42" s="12">
        <v>1135</v>
      </c>
      <c r="C42" s="17"/>
      <c r="D42" s="10"/>
      <c r="E42" s="12"/>
      <c r="F42" s="16">
        <v>276</v>
      </c>
      <c r="G42" s="6"/>
      <c r="H42" s="12"/>
      <c r="I42" s="16">
        <v>600</v>
      </c>
      <c r="J42" s="28"/>
      <c r="K42" s="6"/>
    </row>
    <row r="43" spans="1:13">
      <c r="A43" s="10"/>
      <c r="B43" s="12" t="s">
        <v>18</v>
      </c>
      <c r="C43" s="17"/>
      <c r="D43" s="10"/>
      <c r="E43" s="12"/>
      <c r="F43" s="16"/>
      <c r="G43" s="6"/>
      <c r="H43" s="12"/>
      <c r="I43" s="16"/>
      <c r="J43" s="28"/>
      <c r="K43" s="6"/>
      <c r="M43" s="1" t="s">
        <v>18</v>
      </c>
    </row>
    <row r="44" spans="1:13" ht="16.2" thickBot="1">
      <c r="A44" s="10" t="s">
        <v>16</v>
      </c>
      <c r="B44" s="31">
        <f>SUM(B21:B42)</f>
        <v>69377</v>
      </c>
      <c r="C44" s="17"/>
      <c r="D44" s="10"/>
      <c r="E44" s="12"/>
      <c r="F44" s="30">
        <f>SUM(F21:F42)</f>
        <v>75174</v>
      </c>
      <c r="G44" s="6" t="s">
        <v>18</v>
      </c>
      <c r="H44" s="12" t="s">
        <v>18</v>
      </c>
      <c r="I44" s="36">
        <f>SUM(I21:I42)</f>
        <v>76635.5</v>
      </c>
      <c r="J44" s="28"/>
      <c r="K44" s="6"/>
      <c r="L44" s="2" t="s">
        <v>18</v>
      </c>
    </row>
    <row r="45" spans="1:13" ht="16.2" thickTop="1">
      <c r="A45" s="10"/>
      <c r="B45" s="18"/>
      <c r="C45" s="17"/>
      <c r="D45" s="10"/>
      <c r="E45" s="18"/>
      <c r="F45" s="17"/>
      <c r="G45" s="10"/>
      <c r="H45" s="18"/>
      <c r="I45" s="16"/>
      <c r="J45" s="28"/>
      <c r="K45" s="6"/>
      <c r="M45" s="1" t="s">
        <v>18</v>
      </c>
    </row>
    <row r="46" spans="1:13">
      <c r="A46" s="10" t="s">
        <v>31</v>
      </c>
      <c r="B46" s="19">
        <f>B16-B44</f>
        <v>15557</v>
      </c>
      <c r="C46" s="20"/>
      <c r="D46" s="10"/>
      <c r="E46" s="24"/>
      <c r="F46" s="25">
        <f>F16-F44</f>
        <v>47151</v>
      </c>
      <c r="G46" s="6" t="s">
        <v>18</v>
      </c>
      <c r="H46" s="19" t="s">
        <v>18</v>
      </c>
      <c r="I46" s="34">
        <f>I16-I44</f>
        <v>28554.5</v>
      </c>
      <c r="J46" s="28"/>
      <c r="K46" s="6"/>
      <c r="M46" s="1"/>
    </row>
    <row r="47" spans="1:13">
      <c r="A47" s="10"/>
      <c r="B47" s="10"/>
      <c r="C47" s="10"/>
      <c r="D47" s="10"/>
      <c r="E47" s="10"/>
      <c r="F47" s="10"/>
      <c r="G47" s="10"/>
      <c r="H47" s="10"/>
      <c r="I47" s="6"/>
      <c r="J47" s="6"/>
      <c r="K47" s="6"/>
    </row>
    <row r="48" spans="1:13">
      <c r="A48" s="10" t="s">
        <v>36</v>
      </c>
      <c r="B48" s="10"/>
      <c r="C48" s="10"/>
      <c r="D48" s="10"/>
      <c r="E48" s="10"/>
      <c r="F48" s="10"/>
      <c r="G48" s="10"/>
      <c r="H48" s="10"/>
      <c r="I48" s="6"/>
      <c r="J48" s="6"/>
      <c r="K48" s="6"/>
    </row>
    <row r="49" spans="1:11">
      <c r="A49" s="10" t="s">
        <v>48</v>
      </c>
      <c r="B49" s="10"/>
      <c r="C49" s="10"/>
      <c r="D49" s="10"/>
      <c r="E49" s="10"/>
      <c r="F49" s="10"/>
      <c r="G49" s="10"/>
      <c r="H49" s="10"/>
      <c r="I49" s="6"/>
      <c r="J49" s="6"/>
      <c r="K49" s="6"/>
    </row>
    <row r="50" spans="1:11">
      <c r="A50" s="10" t="s">
        <v>49</v>
      </c>
      <c r="B50" s="10"/>
      <c r="C50" s="10"/>
      <c r="D50" s="10"/>
      <c r="E50" s="10"/>
      <c r="F50" s="10"/>
      <c r="G50" s="10"/>
      <c r="H50" s="10"/>
      <c r="I50" s="6"/>
      <c r="J50" s="6"/>
      <c r="K50" s="6"/>
    </row>
    <row r="51" spans="1:11">
      <c r="A51" s="10" t="s">
        <v>46</v>
      </c>
      <c r="B51" s="10"/>
      <c r="C51" s="10"/>
      <c r="D51" s="10"/>
      <c r="E51" s="10"/>
      <c r="F51" s="10"/>
      <c r="G51" s="10"/>
      <c r="H51" s="10"/>
      <c r="I51" s="6"/>
      <c r="J51" s="6"/>
      <c r="K51" s="6"/>
    </row>
    <row r="52" spans="1:11">
      <c r="A52" s="10" t="s">
        <v>50</v>
      </c>
      <c r="B52" s="10"/>
      <c r="C52" s="10"/>
      <c r="D52" s="10"/>
      <c r="E52" s="10"/>
      <c r="F52" s="10"/>
      <c r="G52" s="10"/>
      <c r="H52" s="10"/>
      <c r="I52" s="6"/>
      <c r="J52" s="6"/>
      <c r="K52" s="6"/>
    </row>
    <row r="53" spans="1:11">
      <c r="A53" s="10" t="s">
        <v>51</v>
      </c>
      <c r="B53" s="10"/>
      <c r="C53" s="10"/>
      <c r="D53" s="10"/>
      <c r="E53" s="10"/>
      <c r="F53" s="10"/>
      <c r="G53" s="10"/>
      <c r="H53" s="10"/>
      <c r="I53" s="6"/>
      <c r="J53" s="6"/>
      <c r="K53" s="6"/>
    </row>
    <row r="54" spans="1:11">
      <c r="A54" s="5" t="s">
        <v>52</v>
      </c>
      <c r="B54" s="10"/>
      <c r="C54" s="10"/>
      <c r="D54" s="10"/>
      <c r="E54" s="10"/>
      <c r="F54" s="10"/>
      <c r="G54" s="10"/>
      <c r="H54" s="10"/>
      <c r="I54" s="6"/>
      <c r="J54" s="6"/>
      <c r="K54" s="6"/>
    </row>
    <row r="55" spans="1:11">
      <c r="A55" s="5" t="s">
        <v>53</v>
      </c>
      <c r="B55" s="10"/>
      <c r="C55" s="10"/>
      <c r="D55" s="10"/>
      <c r="E55" s="10"/>
      <c r="F55" s="10"/>
      <c r="G55" s="10"/>
      <c r="H55" s="10"/>
      <c r="I55" s="6"/>
      <c r="J55" s="6"/>
      <c r="K55" s="6"/>
    </row>
    <row r="56" spans="1:11">
      <c r="A56" s="10" t="s">
        <v>45</v>
      </c>
      <c r="B56" s="10"/>
      <c r="C56" s="10"/>
      <c r="D56" s="10"/>
      <c r="E56" s="10"/>
      <c r="F56" s="10"/>
      <c r="G56" s="10"/>
      <c r="H56" s="10"/>
      <c r="I56" s="6"/>
      <c r="J56" s="6"/>
      <c r="K56" s="6"/>
    </row>
    <row r="57" spans="1:11">
      <c r="A57" s="10" t="s">
        <v>35</v>
      </c>
      <c r="B57" s="10"/>
      <c r="C57" s="10"/>
      <c r="D57" s="10"/>
      <c r="E57" s="10"/>
      <c r="F57" s="10"/>
      <c r="G57" s="10"/>
      <c r="H57" s="10"/>
      <c r="I57" s="6"/>
      <c r="J57" s="6"/>
      <c r="K57" s="6"/>
    </row>
    <row r="58" spans="1:11">
      <c r="A58" s="10" t="s">
        <v>47</v>
      </c>
      <c r="B58" s="10"/>
      <c r="C58" s="10"/>
      <c r="D58" s="10"/>
      <c r="E58" s="10"/>
      <c r="F58" s="10"/>
      <c r="G58" s="10"/>
      <c r="H58" s="10"/>
      <c r="I58" s="6"/>
      <c r="J58" s="6"/>
      <c r="K58" s="6"/>
    </row>
    <row r="59" spans="1:1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>
      <c r="A60" s="10" t="s">
        <v>29</v>
      </c>
      <c r="B60" s="10"/>
      <c r="C60" s="10"/>
      <c r="D60" s="10"/>
      <c r="E60" s="6"/>
      <c r="F60" s="6"/>
      <c r="G60" s="6"/>
      <c r="H60" s="6"/>
      <c r="I60" s="6"/>
      <c r="J60" s="6"/>
      <c r="K60" s="6"/>
    </row>
    <row r="61" spans="1:11">
      <c r="A61" s="11">
        <v>42642</v>
      </c>
      <c r="B61" s="11"/>
      <c r="C61" s="11"/>
      <c r="D61" s="11"/>
      <c r="E61" s="6"/>
      <c r="F61" s="6"/>
      <c r="G61" s="6"/>
      <c r="H61" s="6"/>
      <c r="I61" s="6"/>
      <c r="J61" s="6"/>
      <c r="K61" s="6"/>
    </row>
  </sheetData>
  <mergeCells count="3">
    <mergeCell ref="E5:F5"/>
    <mergeCell ref="B5:C5"/>
    <mergeCell ref="H5:I5"/>
  </mergeCells>
  <phoneticPr fontId="4" type="noConversion"/>
  <pageMargins left="0.75000000000000011" right="0.75000000000000011" top="1" bottom="1" header="0.5" footer="0.5"/>
  <pageSetup paperSize="9" scale="68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Eaton</dc:creator>
  <cp:lastModifiedBy>Chris</cp:lastModifiedBy>
  <cp:lastPrinted>2016-10-08T20:33:53Z</cp:lastPrinted>
  <dcterms:created xsi:type="dcterms:W3CDTF">2016-01-19T16:19:15Z</dcterms:created>
  <dcterms:modified xsi:type="dcterms:W3CDTF">2016-10-08T20:34:54Z</dcterms:modified>
</cp:coreProperties>
</file>